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mullerova\Documents\_nabídky\24_010_UK FF OSBI\04_NABIDKA__01_TC\"/>
    </mc:Choice>
  </mc:AlternateContent>
  <xr:revisionPtr revIDLastSave="0" documentId="13_ncr:1_{B55909C5-0AA9-47B8-9AC0-96A8381293F0}" xr6:coauthVersionLast="47" xr6:coauthVersionMax="47" xr10:uidLastSave="{00000000-0000-0000-0000-000000000000}"/>
  <bookViews>
    <workbookView xWindow="-28920" yWindow="-1845" windowWidth="29040" windowHeight="17520" xr2:uid="{00000000-000D-0000-FFFF-FFFF00000000}"/>
  </bookViews>
  <sheets>
    <sheet name="Rekapitulace" sheetId="22" r:id="rId1"/>
    <sheet name="1.NP - Učebny" sheetId="16" r:id="rId2"/>
    <sheet name="2.NP - Učebny" sheetId="17" r:id="rId3"/>
    <sheet name="3.NP - Učebny" sheetId="18" r:id="rId4"/>
    <sheet name="4.NP - Učebny" sheetId="19" r:id="rId5"/>
    <sheet name="5.NP - Učebny" sheetId="20" r:id="rId6"/>
    <sheet name="Ostatní náklady" sheetId="21" r:id="rId7"/>
  </sheets>
  <externalReferences>
    <externalReference r:id="rId8"/>
  </externalReferences>
  <definedNames>
    <definedName name="AL_obvodový_plášť" localSheetId="1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 localSheetId="6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description_long" localSheetId="1">'1.NP - Učebny'!#REF!</definedName>
    <definedName name="description_long" localSheetId="2">'2.NP - Učebny'!#REF!</definedName>
    <definedName name="description_long" localSheetId="3">'3.NP - Učebny'!#REF!</definedName>
    <definedName name="description_long" localSheetId="4">'4.NP - Učebny'!#REF!</definedName>
    <definedName name="description_long" localSheetId="5">'5.NP - Učebny'!#REF!</definedName>
    <definedName name="description_long" localSheetId="6">'Ostatní náklady'!#REF!</definedName>
    <definedName name="description_long" localSheetId="0">Rekapitulace!#REF!</definedName>
    <definedName name="Izolace_akustické" localSheetId="1">'[1]SO 11.1A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 localSheetId="6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1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 localSheetId="6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1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 localSheetId="6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1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 localSheetId="6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ruhlářské" localSheetId="1">'[1]SO 11.1A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 localSheetId="6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1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 localSheetId="6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Malby__tapety__nátěry__nástřiky" localSheetId="1">'[1]SO 11.1A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 localSheetId="6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1">'1.NP - Učebny'!$1:$5</definedName>
    <definedName name="_xlnm.Print_Titles" localSheetId="2">'2.NP - Učebny'!$1:$5</definedName>
    <definedName name="_xlnm.Print_Titles" localSheetId="3">'3.NP - Učebny'!$1:$5</definedName>
    <definedName name="_xlnm.Print_Titles" localSheetId="4">'4.NP - Učebny'!$1:$5</definedName>
    <definedName name="_xlnm.Print_Titles" localSheetId="5">'5.NP - Učebny'!$1:$5</definedName>
    <definedName name="_xlnm.Print_Titles" localSheetId="6">'Ostatní náklady'!$1:$5</definedName>
    <definedName name="_xlnm.Print_Titles" localSheetId="0">Rekapitulace!$1:$5</definedName>
    <definedName name="Obklady_keramické" localSheetId="1">'[1]SO 11.1A Výkaz výměr'!#REF!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 localSheetId="6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1">'1.NP - Učebny'!$A$1:$H$45</definedName>
    <definedName name="_xlnm.Print_Area" localSheetId="2">'2.NP - Učebny'!$A$1:$H$32</definedName>
    <definedName name="_xlnm.Print_Area" localSheetId="3">'3.NP - Učebny'!$A$1:$H$19</definedName>
    <definedName name="_xlnm.Print_Area" localSheetId="4">'4.NP - Učebny'!$A$1:$H$32</definedName>
    <definedName name="_xlnm.Print_Area" localSheetId="5">'5.NP - Učebny'!$A$1:$H$45</definedName>
    <definedName name="_xlnm.Print_Area" localSheetId="6">'Ostatní náklady'!$A$1:$H$9</definedName>
    <definedName name="_xlnm.Print_Area" localSheetId="0">Rekapitulace!$A$1:$G$12</definedName>
    <definedName name="Podhledy" localSheetId="1">'[1]SO 11.1A Výkaz výměr'!#REF!</definedName>
    <definedName name="Podhledy" localSheetId="2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 localSheetId="6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1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 localSheetId="6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1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 localSheetId="6">'[1]SO 11.1A Výkaz výměr'!#REF!</definedName>
    <definedName name="Sádrokartonové_konstrukce" localSheetId="0">'[1]SO 11.1A Výkaz výměr'!#REF!</definedName>
    <definedName name="Sádrokartonové_konstrukce">'[1]SO 11.1A Výkaz výměr'!#REF!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6" l="1"/>
  <c r="F20" i="20" l="1"/>
  <c r="F19" i="20"/>
  <c r="F18" i="20"/>
  <c r="F17" i="20"/>
  <c r="F15" i="20"/>
  <c r="F14" i="20"/>
  <c r="F13" i="20"/>
  <c r="F12" i="20"/>
  <c r="F6" i="21"/>
  <c r="F9" i="21" s="1"/>
  <c r="F11" i="22" s="1"/>
  <c r="F15" i="19"/>
  <c r="F14" i="19"/>
  <c r="F13" i="19"/>
  <c r="F12" i="19"/>
  <c r="F10" i="20"/>
  <c r="F9" i="20"/>
  <c r="F8" i="20"/>
  <c r="F7" i="20"/>
  <c r="F10" i="19"/>
  <c r="F9" i="19"/>
  <c r="F8" i="19"/>
  <c r="F7" i="19"/>
  <c r="F15" i="17"/>
  <c r="F14" i="17"/>
  <c r="F13" i="17"/>
  <c r="F12" i="17"/>
  <c r="F10" i="18"/>
  <c r="F9" i="18"/>
  <c r="F8" i="18"/>
  <c r="F7" i="18"/>
  <c r="F15" i="16"/>
  <c r="F14" i="16"/>
  <c r="F13" i="16"/>
  <c r="F12" i="16"/>
  <c r="F20" i="16"/>
  <c r="F19" i="16"/>
  <c r="F18" i="16"/>
  <c r="F17" i="16"/>
  <c r="F10" i="17"/>
  <c r="F9" i="17"/>
  <c r="F8" i="17"/>
  <c r="F7" i="17"/>
  <c r="F10" i="16"/>
  <c r="F9" i="16"/>
  <c r="F8" i="16"/>
  <c r="F16" i="20" l="1"/>
  <c r="F11" i="20"/>
  <c r="F11" i="19"/>
  <c r="F11" i="17"/>
  <c r="F11" i="16"/>
  <c r="F6" i="20"/>
  <c r="F6" i="19"/>
  <c r="F6" i="18"/>
  <c r="F11" i="18" s="1"/>
  <c r="F8" i="22" s="1"/>
  <c r="F6" i="17"/>
  <c r="F16" i="16"/>
  <c r="F6" i="16"/>
  <c r="F16" i="19" l="1"/>
  <c r="F9" i="22" s="1"/>
  <c r="F16" i="17"/>
  <c r="F7" i="22" s="1"/>
  <c r="F21" i="20"/>
  <c r="F10" i="22" s="1"/>
  <c r="F21" i="16"/>
  <c r="F6" i="22" s="1"/>
  <c r="F12" i="22" l="1"/>
</calcChain>
</file>

<file path=xl/sharedStrings.xml><?xml version="1.0" encoding="utf-8"?>
<sst xmlns="http://schemas.openxmlformats.org/spreadsheetml/2006/main" count="271" uniqueCount="52">
  <si>
    <t xml:space="preserve"> </t>
  </si>
  <si>
    <t>FFUK-učebny</t>
  </si>
  <si>
    <t>Dokument:</t>
  </si>
  <si>
    <t xml:space="preserve">Výkaz výměr a specifikace </t>
  </si>
  <si>
    <t>Profese:</t>
  </si>
  <si>
    <t>AV technika</t>
  </si>
  <si>
    <t>Stupeň dokumentace:</t>
  </si>
  <si>
    <t>DPS</t>
  </si>
  <si>
    <t>Čís. pol.</t>
  </si>
  <si>
    <t>Popis položky</t>
  </si>
  <si>
    <t>Počet m.j.</t>
  </si>
  <si>
    <t>Měrná jednotka</t>
  </si>
  <si>
    <t>Jednotková cena v Kč</t>
  </si>
  <si>
    <t>Celková              cena v Kč bez DPH</t>
  </si>
  <si>
    <t>Poznámka / refernční typ</t>
  </si>
  <si>
    <t>1.NP</t>
  </si>
  <si>
    <t>2.NP</t>
  </si>
  <si>
    <t>3.NP</t>
  </si>
  <si>
    <t>4.NP</t>
  </si>
  <si>
    <t>5.NP</t>
  </si>
  <si>
    <t>Ostatní náklady</t>
  </si>
  <si>
    <t>CELKEM bez DPH (všechny učebny)</t>
  </si>
  <si>
    <t>Technické specifikace, technické a uživatelské standardy stavby</t>
  </si>
  <si>
    <t>I.</t>
  </si>
  <si>
    <t>Učebna menší 20</t>
  </si>
  <si>
    <t>Přípojné místo HDMI včetně převodníku HDBaseT</t>
  </si>
  <si>
    <t>ks</t>
  </si>
  <si>
    <t>Přípojné místo nástěnné včetně integrovaného převodníku na DTP a HDbaseT; Vstupy minimálně HDMI;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</si>
  <si>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Datový kabel</t>
  </si>
  <si>
    <t>m</t>
  </si>
  <si>
    <t>Kabel F/FTP PiMF Cat.6a 500 MHz 4x2xAWG23, LSOH</t>
  </si>
  <si>
    <t>Reproduktorový kabel</t>
  </si>
  <si>
    <t>2x2,5, průměr 7,6mm, barva: černá; FRNC</t>
  </si>
  <si>
    <t>Propojovací kabeláž a konektory</t>
  </si>
  <si>
    <t>kpl</t>
  </si>
  <si>
    <t>II.</t>
  </si>
  <si>
    <t>Učebna menší 22</t>
  </si>
  <si>
    <t>Přípojné místo nástěnné včetně integrovaného převodníku na DTP a HDbaseT; Vstupy minimálně HDMI, DP a audio jack 3,5;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</si>
  <si>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III.</t>
  </si>
  <si>
    <t>Učebna menší 24</t>
  </si>
  <si>
    <t>Učebna menší 113</t>
  </si>
  <si>
    <t>Učebna menší 115</t>
  </si>
  <si>
    <t>Učebna menší 218</t>
  </si>
  <si>
    <t>Učebna větší 304</t>
  </si>
  <si>
    <t>Učebna větší 320</t>
  </si>
  <si>
    <t>Učebna větší 406</t>
  </si>
  <si>
    <t>Přípojné místo do podlahové krabice včetně integrovaného převodníku na DTP a HDbaseT; Vstupy minimálně HDMI, DP a audio jack 3,5;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</si>
  <si>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Učebna větší 407</t>
  </si>
  <si>
    <t>Učebna větší 408</t>
  </si>
  <si>
    <t>Ostatní</t>
  </si>
  <si>
    <t>Montážní a spotřební materiál</t>
  </si>
  <si>
    <t>Montáž,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</si>
</sst>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19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6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4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0" fontId="6" fillId="0" borderId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6" fillId="0" borderId="0"/>
    <xf numFmtId="0" fontId="2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7" fillId="0" borderId="0"/>
    <xf numFmtId="0" fontId="4" fillId="0" borderId="0"/>
    <xf numFmtId="0" fontId="8" fillId="2" borderId="0">
      <alignment horizontal="left"/>
    </xf>
    <xf numFmtId="0" fontId="13" fillId="3" borderId="0">
      <alignment horizontal="left"/>
    </xf>
    <xf numFmtId="0" fontId="8" fillId="2" borderId="0">
      <alignment horizontal="left"/>
    </xf>
    <xf numFmtId="0" fontId="9" fillId="4" borderId="0"/>
    <xf numFmtId="0" fontId="14" fillId="3" borderId="0"/>
    <xf numFmtId="0" fontId="9" fillId="4" borderId="0"/>
    <xf numFmtId="0" fontId="12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13" fillId="0" borderId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7" fillId="0" borderId="0" xfId="0" applyFont="1" applyAlignment="1">
      <alignment horizontal="justify" vertical="center"/>
    </xf>
    <xf numFmtId="0" fontId="18" fillId="0" borderId="20" xfId="0" applyFont="1" applyBorder="1" applyAlignment="1">
      <alignment horizontal="justify" vertical="top" wrapText="1"/>
    </xf>
    <xf numFmtId="0" fontId="18" fillId="0" borderId="2" xfId="0" applyFont="1" applyBorder="1" applyAlignment="1">
      <alignment vertical="top" wrapText="1"/>
    </xf>
    <xf numFmtId="0" fontId="17" fillId="0" borderId="22" xfId="21" applyFont="1" applyBorder="1" applyAlignment="1">
      <alignment horizontal="left" vertical="center" indent="1"/>
    </xf>
    <xf numFmtId="165" fontId="18" fillId="0" borderId="12" xfId="20" applyNumberFormat="1" applyFont="1" applyBorder="1" applyAlignment="1">
      <alignment horizontal="center"/>
    </xf>
    <xf numFmtId="0" fontId="18" fillId="0" borderId="12" xfId="20" applyFont="1" applyBorder="1" applyAlignment="1">
      <alignment horizontal="left"/>
    </xf>
    <xf numFmtId="0" fontId="18" fillId="0" borderId="13" xfId="20" applyFont="1" applyBorder="1" applyAlignment="1">
      <alignment horizontal="left"/>
    </xf>
    <xf numFmtId="0" fontId="18" fillId="0" borderId="0" xfId="20" applyFont="1"/>
    <xf numFmtId="0" fontId="18" fillId="0" borderId="21" xfId="20" applyFont="1" applyBorder="1" applyAlignment="1">
      <alignment horizontal="left" vertical="center" indent="1"/>
    </xf>
    <xf numFmtId="0" fontId="18" fillId="0" borderId="0" xfId="20" applyFont="1" applyAlignment="1">
      <alignment horizontal="right"/>
    </xf>
    <xf numFmtId="165" fontId="18" fillId="0" borderId="0" xfId="20" applyNumberFormat="1" applyFont="1" applyAlignment="1">
      <alignment horizontal="center"/>
    </xf>
    <xf numFmtId="0" fontId="18" fillId="0" borderId="14" xfId="20" applyFont="1" applyBorder="1" applyAlignment="1">
      <alignment horizontal="left"/>
    </xf>
    <xf numFmtId="49" fontId="18" fillId="0" borderId="0" xfId="20" applyNumberFormat="1" applyFont="1" applyAlignment="1">
      <alignment horizontal="left"/>
    </xf>
    <xf numFmtId="0" fontId="18" fillId="0" borderId="0" xfId="20" applyFont="1" applyAlignment="1">
      <alignment horizontal="left"/>
    </xf>
    <xf numFmtId="0" fontId="18" fillId="0" borderId="15" xfId="20" applyFont="1" applyBorder="1" applyAlignment="1">
      <alignment horizontal="left"/>
    </xf>
    <xf numFmtId="0" fontId="18" fillId="0" borderId="16" xfId="18" applyFont="1" applyBorder="1" applyAlignment="1">
      <alignment horizontal="center" vertical="center" wrapText="1"/>
    </xf>
    <xf numFmtId="0" fontId="18" fillId="0" borderId="17" xfId="18" applyFont="1" applyBorder="1" applyAlignment="1">
      <alignment horizontal="centerContinuous" vertical="center"/>
    </xf>
    <xf numFmtId="3" fontId="18" fillId="0" borderId="17" xfId="18" applyNumberFormat="1" applyFont="1" applyBorder="1" applyAlignment="1">
      <alignment horizontal="center" vertical="center" wrapText="1"/>
    </xf>
    <xf numFmtId="0" fontId="18" fillId="0" borderId="17" xfId="18" applyFont="1" applyBorder="1" applyAlignment="1">
      <alignment horizontal="center" vertical="center" wrapText="1"/>
    </xf>
    <xf numFmtId="165" fontId="18" fillId="0" borderId="17" xfId="18" applyNumberFormat="1" applyFont="1" applyBorder="1" applyAlignment="1">
      <alignment horizontal="center" vertical="center" wrapText="1"/>
    </xf>
    <xf numFmtId="165" fontId="18" fillId="0" borderId="18" xfId="18" applyNumberFormat="1" applyFont="1" applyBorder="1" applyAlignment="1">
      <alignment horizontal="center" vertical="center" wrapText="1"/>
    </xf>
    <xf numFmtId="0" fontId="18" fillId="0" borderId="19" xfId="19" applyFont="1" applyBorder="1" applyAlignment="1">
      <alignment horizontal="centerContinuous" vertical="center" shrinkToFit="1"/>
    </xf>
    <xf numFmtId="0" fontId="17" fillId="5" borderId="8" xfId="20" applyFont="1" applyFill="1" applyBorder="1" applyAlignment="1">
      <alignment horizontal="center" vertical="top" wrapText="1"/>
    </xf>
    <xf numFmtId="0" fontId="17" fillId="5" borderId="9" xfId="20" applyFont="1" applyFill="1" applyBorder="1" applyAlignment="1">
      <alignment horizontal="left" vertical="top" wrapText="1"/>
    </xf>
    <xf numFmtId="0" fontId="18" fillId="5" borderId="9" xfId="20" applyFont="1" applyFill="1" applyBorder="1" applyAlignment="1">
      <alignment horizontal="center" vertical="top" wrapText="1"/>
    </xf>
    <xf numFmtId="165" fontId="18" fillId="5" borderId="9" xfId="20" applyNumberFormat="1" applyFont="1" applyFill="1" applyBorder="1" applyAlignment="1">
      <alignment horizontal="right" vertical="top" wrapText="1"/>
    </xf>
    <xf numFmtId="0" fontId="18" fillId="5" borderId="10" xfId="20" applyFont="1" applyFill="1" applyBorder="1" applyAlignment="1">
      <alignment vertical="top" wrapText="1"/>
    </xf>
    <xf numFmtId="0" fontId="18" fillId="5" borderId="3" xfId="20" applyFont="1" applyFill="1" applyBorder="1" applyAlignment="1">
      <alignment vertical="top" wrapText="1"/>
    </xf>
    <xf numFmtId="0" fontId="18" fillId="0" borderId="4" xfId="20" applyFont="1" applyBorder="1" applyAlignment="1">
      <alignment horizontal="center" vertical="top" wrapText="1"/>
    </xf>
    <xf numFmtId="0" fontId="18" fillId="0" borderId="2" xfId="20" applyFont="1" applyBorder="1" applyAlignment="1">
      <alignment horizontal="center" vertical="top" wrapText="1"/>
    </xf>
    <xf numFmtId="165" fontId="18" fillId="0" borderId="2" xfId="20" applyNumberFormat="1" applyFont="1" applyBorder="1" applyAlignment="1">
      <alignment horizontal="right" vertical="top" wrapText="1"/>
    </xf>
    <xf numFmtId="0" fontId="18" fillId="0" borderId="3" xfId="20" applyFont="1" applyBorder="1" applyAlignment="1">
      <alignment vertical="top" wrapText="1"/>
    </xf>
    <xf numFmtId="0" fontId="18" fillId="0" borderId="5" xfId="20" applyFont="1" applyBorder="1" applyAlignment="1">
      <alignment horizontal="center" vertical="top" wrapText="1"/>
    </xf>
    <xf numFmtId="0" fontId="17" fillId="0" borderId="6" xfId="20" applyFont="1" applyBorder="1" applyAlignment="1">
      <alignment horizontal="left" vertical="top" wrapText="1"/>
    </xf>
    <xf numFmtId="0" fontId="18" fillId="0" borderId="6" xfId="20" applyFont="1" applyBorder="1" applyAlignment="1">
      <alignment horizontal="center" vertical="top" wrapText="1"/>
    </xf>
    <xf numFmtId="165" fontId="18" fillId="0" borderId="6" xfId="20" applyNumberFormat="1" applyFont="1" applyBorder="1" applyAlignment="1">
      <alignment horizontal="right" vertical="top" wrapText="1"/>
    </xf>
    <xf numFmtId="165" fontId="17" fillId="0" borderId="6" xfId="20" applyNumberFormat="1" applyFont="1" applyBorder="1" applyAlignment="1">
      <alignment horizontal="right" vertical="top" wrapText="1"/>
    </xf>
    <xf numFmtId="0" fontId="18" fillId="0" borderId="7" xfId="20" applyFont="1" applyBorder="1" applyAlignment="1">
      <alignment vertical="top" wrapText="1"/>
    </xf>
    <xf numFmtId="0" fontId="18" fillId="0" borderId="11" xfId="20" applyFont="1" applyBorder="1" applyAlignment="1">
      <alignment vertical="top" wrapText="1"/>
    </xf>
    <xf numFmtId="0" fontId="17" fillId="5" borderId="27" xfId="20" applyFont="1" applyFill="1" applyBorder="1" applyAlignment="1">
      <alignment horizontal="center" vertical="top" wrapText="1"/>
    </xf>
    <xf numFmtId="0" fontId="17" fillId="5" borderId="28" xfId="20" applyFont="1" applyFill="1" applyBorder="1" applyAlignment="1">
      <alignment horizontal="left" vertical="top" wrapText="1"/>
    </xf>
    <xf numFmtId="0" fontId="18" fillId="5" borderId="28" xfId="20" applyFont="1" applyFill="1" applyBorder="1" applyAlignment="1">
      <alignment horizontal="center" vertical="top" wrapText="1"/>
    </xf>
    <xf numFmtId="165" fontId="18" fillId="5" borderId="28" xfId="20" applyNumberFormat="1" applyFont="1" applyFill="1" applyBorder="1" applyAlignment="1">
      <alignment horizontal="right" vertical="top" wrapText="1"/>
    </xf>
    <xf numFmtId="0" fontId="18" fillId="5" borderId="14" xfId="20" applyFont="1" applyFill="1" applyBorder="1" applyAlignment="1">
      <alignment vertical="top" wrapText="1"/>
    </xf>
    <xf numFmtId="0" fontId="18" fillId="6" borderId="3" xfId="20" applyFont="1" applyFill="1" applyBorder="1" applyAlignment="1">
      <alignment vertical="top" wrapText="1"/>
    </xf>
    <xf numFmtId="0" fontId="17" fillId="0" borderId="23" xfId="20" applyFont="1" applyBorder="1" applyAlignment="1">
      <alignment horizontal="right"/>
    </xf>
    <xf numFmtId="0" fontId="18" fillId="0" borderId="25" xfId="20" applyFont="1" applyBorder="1" applyAlignment="1">
      <alignment horizontal="right"/>
    </xf>
    <xf numFmtId="0" fontId="18" fillId="0" borderId="24" xfId="0" applyFont="1" applyBorder="1" applyAlignment="1"/>
    <xf numFmtId="0" fontId="18" fillId="0" borderId="26" xfId="0" applyFont="1" applyBorder="1" applyAlignment="1"/>
  </cellXfs>
  <cellStyles count="44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Firma 2" xfId="4" xr:uid="{00000000-0005-0000-0000-000003000000}"/>
    <cellStyle name="Firma 2 2" xfId="5" xr:uid="{00000000-0005-0000-0000-000004000000}"/>
    <cellStyle name="Hlavní nadpis" xfId="6" xr:uid="{00000000-0005-0000-0000-000005000000}"/>
    <cellStyle name="normal" xfId="7" xr:uid="{00000000-0005-0000-0000-000006000000}"/>
    <cellStyle name="normal 2" xfId="8" xr:uid="{00000000-0005-0000-0000-000007000000}"/>
    <cellStyle name="Normal 2 2" xfId="9" xr:uid="{00000000-0005-0000-0000-000008000000}"/>
    <cellStyle name="Normální" xfId="0" builtinId="0"/>
    <cellStyle name="normální 2 2" xfId="10" xr:uid="{00000000-0005-0000-0000-00000A000000}"/>
    <cellStyle name="normální 3" xfId="11" xr:uid="{00000000-0005-0000-0000-00000B000000}"/>
    <cellStyle name="normální 3 2" xfId="12" xr:uid="{00000000-0005-0000-0000-00000C000000}"/>
    <cellStyle name="normální 3 3" xfId="13" xr:uid="{00000000-0005-0000-0000-00000D000000}"/>
    <cellStyle name="normální 3 4" xfId="14" xr:uid="{00000000-0005-0000-0000-00000E000000}"/>
    <cellStyle name="normální 3 5" xfId="15" xr:uid="{00000000-0005-0000-0000-00000F000000}"/>
    <cellStyle name="normální 3 6" xfId="42" xr:uid="{00000000-0005-0000-0000-000010000000}"/>
    <cellStyle name="Normální 36" xfId="16" xr:uid="{00000000-0005-0000-0000-000011000000}"/>
    <cellStyle name="Normální 4" xfId="17" xr:uid="{00000000-0005-0000-0000-000012000000}"/>
    <cellStyle name="Normální 4 2" xfId="43" xr:uid="{00000000-0005-0000-0000-000013000000}"/>
    <cellStyle name="normální_Rozpočet investičních nákladů platí 16,+ specifikace" xfId="18" xr:uid="{00000000-0005-0000-0000-000014000000}"/>
    <cellStyle name="normální_SA_PC15_51_VV_00" xfId="19" xr:uid="{00000000-0005-0000-0000-000015000000}"/>
    <cellStyle name="normální_Zadávací podklad pro profese" xfId="20" xr:uid="{00000000-0005-0000-0000-000016000000}"/>
    <cellStyle name="normální_Zadávací podklad pro profese rev. 1 (vrchní stavba)" xfId="21" xr:uid="{00000000-0005-0000-0000-000017000000}"/>
    <cellStyle name="Podnadpis" xfId="22" xr:uid="{00000000-0005-0000-0000-000018000000}"/>
    <cellStyle name="Standard_Tabelle1" xfId="23" xr:uid="{00000000-0005-0000-0000-000019000000}"/>
    <cellStyle name="Stín+tučně" xfId="24" xr:uid="{00000000-0005-0000-0000-00001A000000}"/>
    <cellStyle name="Stín+tučně 2" xfId="25" xr:uid="{00000000-0005-0000-0000-00001B000000}"/>
    <cellStyle name="Stín+tučně 2 2" xfId="26" xr:uid="{00000000-0005-0000-0000-00001C000000}"/>
    <cellStyle name="Stín+tučně+velké písmo" xfId="27" xr:uid="{00000000-0005-0000-0000-00001D000000}"/>
    <cellStyle name="Stín+tučně+velké písmo 2" xfId="28" xr:uid="{00000000-0005-0000-0000-00001E000000}"/>
    <cellStyle name="Stín+tučně+velké písmo 2 2" xfId="29" xr:uid="{00000000-0005-0000-0000-00001F000000}"/>
    <cellStyle name="Styl 1" xfId="30" xr:uid="{00000000-0005-0000-0000-000020000000}"/>
    <cellStyle name="Styl 1 2" xfId="31" xr:uid="{00000000-0005-0000-0000-000021000000}"/>
    <cellStyle name="Style 1" xfId="32" xr:uid="{00000000-0005-0000-0000-000022000000}"/>
    <cellStyle name="Tučně" xfId="33" xr:uid="{00000000-0005-0000-0000-000023000000}"/>
    <cellStyle name="Tučně 2" xfId="34" xr:uid="{00000000-0005-0000-0000-000024000000}"/>
    <cellStyle name="Tučně 2 2" xfId="35" xr:uid="{00000000-0005-0000-0000-000025000000}"/>
    <cellStyle name="TYP ŘÁDKU_4(sloupceJ-L)" xfId="36" xr:uid="{00000000-0005-0000-0000-000026000000}"/>
    <cellStyle name="Währung [0]_Tabelle1" xfId="37" xr:uid="{00000000-0005-0000-0000-000027000000}"/>
    <cellStyle name="Währung_Tabelle1" xfId="38" xr:uid="{00000000-0005-0000-0000-000028000000}"/>
    <cellStyle name="základní" xfId="39" xr:uid="{00000000-0005-0000-0000-000029000000}"/>
    <cellStyle name="základní 2" xfId="40" xr:uid="{00000000-0005-0000-0000-00002A000000}"/>
    <cellStyle name="základní 2 2" xfId="41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34.375" style="8" bestFit="1" customWidth="1"/>
    <col min="8" max="16384" width="9" style="8"/>
  </cols>
  <sheetData>
    <row r="1" spans="1:7" ht="15" thickTop="1">
      <c r="A1" s="46" t="s">
        <v>0</v>
      </c>
      <c r="B1" s="48"/>
      <c r="C1" s="4" t="s">
        <v>1</v>
      </c>
      <c r="D1" s="5"/>
      <c r="E1" s="6"/>
      <c r="F1" s="5"/>
      <c r="G1" s="7"/>
    </row>
    <row r="2" spans="1:7">
      <c r="A2" s="47" t="s">
        <v>2</v>
      </c>
      <c r="B2" s="49"/>
      <c r="C2" s="9" t="s">
        <v>3</v>
      </c>
      <c r="D2" s="1"/>
      <c r="E2" s="10"/>
      <c r="G2" s="12"/>
    </row>
    <row r="3" spans="1:7">
      <c r="A3" s="47" t="s">
        <v>4</v>
      </c>
      <c r="B3" s="49"/>
      <c r="C3" s="9" t="s">
        <v>5</v>
      </c>
      <c r="D3" s="1"/>
      <c r="E3" s="10"/>
      <c r="F3" s="13"/>
      <c r="G3" s="12"/>
    </row>
    <row r="4" spans="1:7">
      <c r="A4" s="47" t="s">
        <v>6</v>
      </c>
      <c r="B4" s="49"/>
      <c r="C4" s="9" t="s">
        <v>7</v>
      </c>
      <c r="D4" s="14"/>
      <c r="E4" s="14"/>
      <c r="G4" s="12"/>
    </row>
    <row r="5" spans="1:7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2" t="s">
        <v>14</v>
      </c>
    </row>
    <row r="6" spans="1:7" ht="15.6" thickTop="1" thickBot="1">
      <c r="A6" s="23"/>
      <c r="B6" s="24" t="s">
        <v>15</v>
      </c>
      <c r="C6" s="25"/>
      <c r="D6" s="25"/>
      <c r="E6" s="26"/>
      <c r="F6" s="26">
        <f>'1.NP - Učebny'!F21</f>
        <v>170680</v>
      </c>
      <c r="G6" s="28"/>
    </row>
    <row r="7" spans="1:7" ht="15.6" thickTop="1" thickBot="1">
      <c r="A7" s="23"/>
      <c r="B7" s="24" t="s">
        <v>16</v>
      </c>
      <c r="C7" s="25"/>
      <c r="D7" s="25"/>
      <c r="E7" s="26"/>
      <c r="F7" s="26">
        <f>'2.NP - Učebny'!F16</f>
        <v>118560</v>
      </c>
      <c r="G7" s="28"/>
    </row>
    <row r="8" spans="1:7" ht="15.6" thickTop="1" thickBot="1">
      <c r="A8" s="23"/>
      <c r="B8" s="24" t="s">
        <v>17</v>
      </c>
      <c r="C8" s="25"/>
      <c r="D8" s="25"/>
      <c r="E8" s="26"/>
      <c r="F8" s="26">
        <f>'3.NP - Učebny'!F11</f>
        <v>59280</v>
      </c>
      <c r="G8" s="28"/>
    </row>
    <row r="9" spans="1:7" ht="15.6" thickTop="1" thickBot="1">
      <c r="A9" s="40"/>
      <c r="B9" s="41" t="s">
        <v>18</v>
      </c>
      <c r="C9" s="42"/>
      <c r="D9" s="42"/>
      <c r="E9" s="43"/>
      <c r="F9" s="43">
        <f>'4.NP - Učebny'!F16</f>
        <v>120200</v>
      </c>
      <c r="G9" s="44"/>
    </row>
    <row r="10" spans="1:7" ht="15.6" thickTop="1" thickBot="1">
      <c r="A10" s="40"/>
      <c r="B10" s="41" t="s">
        <v>19</v>
      </c>
      <c r="C10" s="42"/>
      <c r="D10" s="42"/>
      <c r="E10" s="43"/>
      <c r="F10" s="43">
        <f>'5.NP - Učebny'!F21</f>
        <v>180300</v>
      </c>
      <c r="G10" s="44"/>
    </row>
    <row r="11" spans="1:7" ht="15.6" thickTop="1" thickBot="1">
      <c r="A11" s="40"/>
      <c r="B11" s="41" t="s">
        <v>20</v>
      </c>
      <c r="C11" s="42"/>
      <c r="D11" s="42"/>
      <c r="E11" s="43"/>
      <c r="F11" s="43">
        <f>'Ostatní náklady'!F9</f>
        <v>212720</v>
      </c>
      <c r="G11" s="44"/>
    </row>
    <row r="12" spans="1:7" ht="33.75" customHeight="1" thickTop="1" thickBot="1">
      <c r="A12" s="33"/>
      <c r="B12" s="34" t="s">
        <v>21</v>
      </c>
      <c r="C12" s="35"/>
      <c r="D12" s="35"/>
      <c r="E12" s="36"/>
      <c r="F12" s="37">
        <f>SUM(F6:F11)</f>
        <v>861740</v>
      </c>
      <c r="G12" s="39"/>
    </row>
    <row r="13" spans="1:7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73" fitToHeight="0" orientation="portrait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6"/>
  <sheetViews>
    <sheetView view="pageBreakPreview"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24</v>
      </c>
      <c r="C6" s="25"/>
      <c r="D6" s="25"/>
      <c r="E6" s="26"/>
      <c r="F6" s="26">
        <f>SUBTOTAL(9,F7:F10)</f>
        <v>52120</v>
      </c>
      <c r="G6" s="27"/>
      <c r="H6" s="28"/>
    </row>
    <row r="7" spans="1:8" ht="57.6">
      <c r="A7" s="29"/>
      <c r="B7" s="3" t="s">
        <v>25</v>
      </c>
      <c r="C7" s="30">
        <v>1</v>
      </c>
      <c r="D7" s="30" t="s">
        <v>26</v>
      </c>
      <c r="E7" s="31">
        <v>46320</v>
      </c>
      <c r="F7" s="31">
        <f t="shared" ref="F7:F10" si="0">E7*C7</f>
        <v>46320</v>
      </c>
      <c r="G7" s="2" t="s">
        <v>27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26</v>
      </c>
      <c r="F8" s="31">
        <f t="shared" si="0"/>
        <v>780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82</v>
      </c>
      <c r="F9" s="31">
        <f t="shared" si="0"/>
        <v>2460</v>
      </c>
      <c r="G9" s="2" t="s">
        <v>32</v>
      </c>
      <c r="H9" s="32"/>
    </row>
    <row r="10" spans="1:8" ht="15" thickBot="1">
      <c r="A10" s="29"/>
      <c r="B10" s="3" t="s">
        <v>33</v>
      </c>
      <c r="C10" s="30">
        <v>1</v>
      </c>
      <c r="D10" s="30" t="s">
        <v>34</v>
      </c>
      <c r="E10" s="31">
        <v>2560</v>
      </c>
      <c r="F10" s="31">
        <f t="shared" si="0"/>
        <v>2560</v>
      </c>
      <c r="G10" s="2"/>
      <c r="H10" s="32"/>
    </row>
    <row r="11" spans="1:8" ht="15" thickTop="1">
      <c r="A11" s="23" t="s">
        <v>35</v>
      </c>
      <c r="B11" s="24" t="s">
        <v>36</v>
      </c>
      <c r="C11" s="25"/>
      <c r="D11" s="25"/>
      <c r="E11" s="26"/>
      <c r="F11" s="26">
        <f>SUBTOTAL(9,F12:F15)</f>
        <v>59280</v>
      </c>
      <c r="G11" s="27"/>
      <c r="H11" s="32"/>
    </row>
    <row r="12" spans="1:8" ht="57.6">
      <c r="A12" s="29"/>
      <c r="B12" s="3" t="s">
        <v>25</v>
      </c>
      <c r="C12" s="30">
        <v>1</v>
      </c>
      <c r="D12" s="30" t="s">
        <v>26</v>
      </c>
      <c r="E12" s="31">
        <v>53480</v>
      </c>
      <c r="F12" s="31">
        <f t="shared" ref="F12:F15" si="1">E12*C12</f>
        <v>53480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26</v>
      </c>
      <c r="F13" s="31">
        <f t="shared" si="1"/>
        <v>780</v>
      </c>
      <c r="G13" s="2" t="s">
        <v>30</v>
      </c>
      <c r="H13" s="32"/>
    </row>
    <row r="14" spans="1:8">
      <c r="A14" s="29"/>
      <c r="B14" s="3" t="s">
        <v>31</v>
      </c>
      <c r="C14" s="30">
        <v>30</v>
      </c>
      <c r="D14" s="30" t="s">
        <v>29</v>
      </c>
      <c r="E14" s="31">
        <v>82</v>
      </c>
      <c r="F14" s="31">
        <f t="shared" si="1"/>
        <v>2460</v>
      </c>
      <c r="G14" s="2" t="s">
        <v>32</v>
      </c>
      <c r="H14" s="32"/>
    </row>
    <row r="15" spans="1:8" ht="15" thickBot="1">
      <c r="A15" s="29"/>
      <c r="B15" s="3" t="s">
        <v>33</v>
      </c>
      <c r="C15" s="30">
        <v>1</v>
      </c>
      <c r="D15" s="30" t="s">
        <v>34</v>
      </c>
      <c r="E15" s="31">
        <v>2560</v>
      </c>
      <c r="F15" s="31">
        <f t="shared" si="1"/>
        <v>2560</v>
      </c>
      <c r="G15" s="2"/>
      <c r="H15" s="32"/>
    </row>
    <row r="16" spans="1:8" ht="15" thickTop="1">
      <c r="A16" s="23" t="s">
        <v>38</v>
      </c>
      <c r="B16" s="24" t="s">
        <v>39</v>
      </c>
      <c r="C16" s="25"/>
      <c r="D16" s="25"/>
      <c r="E16" s="26"/>
      <c r="F16" s="26">
        <f>SUBTOTAL(9,F17:F20)</f>
        <v>59280</v>
      </c>
      <c r="G16" s="27"/>
      <c r="H16" s="32"/>
    </row>
    <row r="17" spans="1:8" ht="57.6">
      <c r="A17" s="29"/>
      <c r="B17" s="3" t="s">
        <v>25</v>
      </c>
      <c r="C17" s="30">
        <v>1</v>
      </c>
      <c r="D17" s="30" t="s">
        <v>26</v>
      </c>
      <c r="E17" s="31">
        <v>53480</v>
      </c>
      <c r="F17" s="31">
        <f t="shared" ref="F17:F20" si="2">E17*C17</f>
        <v>53480</v>
      </c>
      <c r="G17" s="2" t="s">
        <v>37</v>
      </c>
      <c r="H17" s="32"/>
    </row>
    <row r="18" spans="1:8">
      <c r="A18" s="29"/>
      <c r="B18" s="3" t="s">
        <v>28</v>
      </c>
      <c r="C18" s="30">
        <v>30</v>
      </c>
      <c r="D18" s="30" t="s">
        <v>29</v>
      </c>
      <c r="E18" s="31">
        <v>26</v>
      </c>
      <c r="F18" s="31">
        <f t="shared" si="2"/>
        <v>780</v>
      </c>
      <c r="G18" s="2" t="s">
        <v>30</v>
      </c>
      <c r="H18" s="32"/>
    </row>
    <row r="19" spans="1:8">
      <c r="A19" s="29"/>
      <c r="B19" s="3" t="s">
        <v>31</v>
      </c>
      <c r="C19" s="30">
        <v>30</v>
      </c>
      <c r="D19" s="30" t="s">
        <v>29</v>
      </c>
      <c r="E19" s="31">
        <v>82</v>
      </c>
      <c r="F19" s="31">
        <f t="shared" si="2"/>
        <v>2460</v>
      </c>
      <c r="G19" s="2" t="s">
        <v>32</v>
      </c>
      <c r="H19" s="45"/>
    </row>
    <row r="20" spans="1:8" ht="15" thickBot="1">
      <c r="A20" s="29"/>
      <c r="B20" s="3" t="s">
        <v>33</v>
      </c>
      <c r="C20" s="30">
        <v>1</v>
      </c>
      <c r="D20" s="30" t="s">
        <v>34</v>
      </c>
      <c r="E20" s="31">
        <v>2560</v>
      </c>
      <c r="F20" s="31">
        <f t="shared" si="2"/>
        <v>2560</v>
      </c>
      <c r="G20" s="2"/>
      <c r="H20" s="32"/>
    </row>
    <row r="21" spans="1:8" ht="15.6" thickTop="1" thickBot="1">
      <c r="A21" s="33"/>
      <c r="B21" s="34" t="s">
        <v>21</v>
      </c>
      <c r="C21" s="35"/>
      <c r="D21" s="35"/>
      <c r="E21" s="36"/>
      <c r="F21" s="37">
        <f>F16+F11+F6</f>
        <v>170680</v>
      </c>
      <c r="G21" s="38"/>
      <c r="H21" s="32"/>
    </row>
    <row r="22" spans="1:8" ht="15" thickTop="1">
      <c r="H22" s="32"/>
    </row>
    <row r="23" spans="1:8">
      <c r="H23" s="32"/>
    </row>
    <row r="24" spans="1:8">
      <c r="H24" s="32"/>
    </row>
    <row r="25" spans="1:8">
      <c r="H25" s="32"/>
    </row>
    <row r="26" spans="1:8">
      <c r="H26" s="32"/>
    </row>
    <row r="27" spans="1:8">
      <c r="H27" s="32"/>
    </row>
    <row r="28" spans="1:8">
      <c r="H28" s="32"/>
    </row>
    <row r="29" spans="1:8">
      <c r="H29" s="32"/>
    </row>
    <row r="30" spans="1:8">
      <c r="H30" s="32"/>
    </row>
    <row r="31" spans="1:8">
      <c r="H31" s="32"/>
    </row>
    <row r="32" spans="1:8">
      <c r="H32" s="45"/>
    </row>
    <row r="33" spans="8:8">
      <c r="H33" s="32"/>
    </row>
    <row r="34" spans="8:8">
      <c r="H34" s="32"/>
    </row>
    <row r="35" spans="8:8">
      <c r="H35" s="32"/>
    </row>
    <row r="36" spans="8:8">
      <c r="H36" s="32"/>
    </row>
    <row r="37" spans="8:8">
      <c r="H37" s="32"/>
    </row>
    <row r="38" spans="8:8">
      <c r="H38" s="32"/>
    </row>
    <row r="39" spans="8:8">
      <c r="H39" s="32"/>
    </row>
    <row r="40" spans="8:8">
      <c r="H40" s="32"/>
    </row>
    <row r="41" spans="8:8">
      <c r="H41" s="32"/>
    </row>
    <row r="42" spans="8:8">
      <c r="H42" s="32"/>
    </row>
    <row r="43" spans="8:8">
      <c r="H43" s="32"/>
    </row>
    <row r="44" spans="8:8" ht="15" thickBot="1">
      <c r="H44" s="32"/>
    </row>
    <row r="45" spans="8:8" ht="33.75" customHeight="1" thickTop="1" thickBot="1">
      <c r="H45" s="39"/>
    </row>
    <row r="46" spans="8:8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40</v>
      </c>
      <c r="C6" s="25"/>
      <c r="D6" s="25"/>
      <c r="E6" s="26"/>
      <c r="F6" s="26">
        <f>SUBTOTAL(9,F7:F10)</f>
        <v>59280</v>
      </c>
      <c r="G6" s="27"/>
      <c r="H6" s="28"/>
    </row>
    <row r="7" spans="1:8" ht="57.6">
      <c r="A7" s="29"/>
      <c r="B7" s="3" t="s">
        <v>25</v>
      </c>
      <c r="C7" s="30">
        <v>1</v>
      </c>
      <c r="D7" s="30" t="s">
        <v>26</v>
      </c>
      <c r="E7" s="31">
        <v>53480</v>
      </c>
      <c r="F7" s="31">
        <f t="shared" ref="F7:F10" si="0">E7*C7</f>
        <v>53480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26</v>
      </c>
      <c r="F8" s="31">
        <f t="shared" si="0"/>
        <v>780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82</v>
      </c>
      <c r="F9" s="31">
        <f t="shared" si="0"/>
        <v>2460</v>
      </c>
      <c r="G9" s="2" t="s">
        <v>32</v>
      </c>
      <c r="H9" s="32"/>
    </row>
    <row r="10" spans="1:8" ht="15" thickBot="1">
      <c r="A10" s="29"/>
      <c r="B10" s="3" t="s">
        <v>33</v>
      </c>
      <c r="C10" s="30">
        <v>1</v>
      </c>
      <c r="D10" s="30" t="s">
        <v>34</v>
      </c>
      <c r="E10" s="31">
        <v>2560</v>
      </c>
      <c r="F10" s="31">
        <f t="shared" si="0"/>
        <v>2560</v>
      </c>
      <c r="G10" s="2"/>
      <c r="H10" s="32"/>
    </row>
    <row r="11" spans="1:8" ht="15" thickTop="1">
      <c r="A11" s="23" t="s">
        <v>35</v>
      </c>
      <c r="B11" s="24" t="s">
        <v>41</v>
      </c>
      <c r="C11" s="25"/>
      <c r="D11" s="25"/>
      <c r="E11" s="26"/>
      <c r="F11" s="26">
        <f>SUBTOTAL(9,F12:F15)</f>
        <v>59280</v>
      </c>
      <c r="G11" s="27"/>
      <c r="H11" s="32"/>
    </row>
    <row r="12" spans="1:8" ht="57.6">
      <c r="A12" s="29"/>
      <c r="B12" s="3" t="s">
        <v>25</v>
      </c>
      <c r="C12" s="30">
        <v>1</v>
      </c>
      <c r="D12" s="30" t="s">
        <v>26</v>
      </c>
      <c r="E12" s="31">
        <v>53480</v>
      </c>
      <c r="F12" s="31">
        <f t="shared" ref="F12:F15" si="1">E12*C12</f>
        <v>53480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26</v>
      </c>
      <c r="F13" s="31">
        <f t="shared" si="1"/>
        <v>780</v>
      </c>
      <c r="G13" s="2" t="s">
        <v>30</v>
      </c>
      <c r="H13" s="32"/>
    </row>
    <row r="14" spans="1:8">
      <c r="A14" s="29"/>
      <c r="B14" s="3" t="s">
        <v>31</v>
      </c>
      <c r="C14" s="30">
        <v>30</v>
      </c>
      <c r="D14" s="30" t="s">
        <v>29</v>
      </c>
      <c r="E14" s="31">
        <v>82</v>
      </c>
      <c r="F14" s="31">
        <f t="shared" si="1"/>
        <v>2460</v>
      </c>
      <c r="G14" s="2" t="s">
        <v>32</v>
      </c>
      <c r="H14" s="32"/>
    </row>
    <row r="15" spans="1:8" ht="15" thickBot="1">
      <c r="A15" s="29"/>
      <c r="B15" s="3" t="s">
        <v>33</v>
      </c>
      <c r="C15" s="30">
        <v>1</v>
      </c>
      <c r="D15" s="30" t="s">
        <v>34</v>
      </c>
      <c r="E15" s="31">
        <v>2560</v>
      </c>
      <c r="F15" s="31">
        <f t="shared" si="1"/>
        <v>2560</v>
      </c>
      <c r="G15" s="2"/>
      <c r="H15" s="32"/>
    </row>
    <row r="16" spans="1:8" ht="15.6" thickTop="1" thickBot="1">
      <c r="A16" s="33"/>
      <c r="B16" s="34" t="s">
        <v>21</v>
      </c>
      <c r="C16" s="35"/>
      <c r="D16" s="35"/>
      <c r="E16" s="36"/>
      <c r="F16" s="37">
        <f>F6+F11</f>
        <v>118560</v>
      </c>
      <c r="G16" s="38"/>
      <c r="H16" s="32"/>
    </row>
    <row r="17" spans="8:8" ht="15" thickTop="1">
      <c r="H17" s="32"/>
    </row>
    <row r="18" spans="8:8">
      <c r="H18" s="32"/>
    </row>
    <row r="19" spans="8:8">
      <c r="H19" s="45"/>
    </row>
    <row r="20" spans="8:8">
      <c r="H20" s="32"/>
    </row>
    <row r="21" spans="8:8">
      <c r="H21" s="32"/>
    </row>
    <row r="22" spans="8:8">
      <c r="H22" s="32"/>
    </row>
    <row r="23" spans="8:8">
      <c r="H23" s="32"/>
    </row>
    <row r="24" spans="8:8">
      <c r="H24" s="32"/>
    </row>
    <row r="25" spans="8:8">
      <c r="H25" s="32"/>
    </row>
    <row r="26" spans="8:8">
      <c r="H26" s="32"/>
    </row>
    <row r="27" spans="8:8">
      <c r="H27" s="32"/>
    </row>
    <row r="28" spans="8:8">
      <c r="H28" s="32"/>
    </row>
    <row r="29" spans="8:8">
      <c r="H29" s="32"/>
    </row>
    <row r="30" spans="8:8">
      <c r="H30" s="32"/>
    </row>
    <row r="31" spans="8:8" ht="15" thickBot="1">
      <c r="H31" s="32"/>
    </row>
    <row r="32" spans="8:8" ht="33.75" customHeight="1" thickTop="1" thickBot="1">
      <c r="H32" s="39"/>
    </row>
    <row r="33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0"/>
  <sheetViews>
    <sheetView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42</v>
      </c>
      <c r="C6" s="25"/>
      <c r="D6" s="25"/>
      <c r="E6" s="26"/>
      <c r="F6" s="26">
        <f>SUBTOTAL(9,F7:F10)</f>
        <v>59280</v>
      </c>
      <c r="G6" s="27"/>
      <c r="H6" s="28"/>
    </row>
    <row r="7" spans="1:8" ht="57.6">
      <c r="A7" s="29"/>
      <c r="B7" s="3" t="s">
        <v>25</v>
      </c>
      <c r="C7" s="30">
        <v>1</v>
      </c>
      <c r="D7" s="30" t="s">
        <v>26</v>
      </c>
      <c r="E7" s="31">
        <v>53480</v>
      </c>
      <c r="F7" s="31">
        <f t="shared" ref="F7:F10" si="0">E7*C7</f>
        <v>53480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26</v>
      </c>
      <c r="F8" s="31">
        <f t="shared" si="0"/>
        <v>780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82</v>
      </c>
      <c r="F9" s="31">
        <f t="shared" si="0"/>
        <v>2460</v>
      </c>
      <c r="G9" s="2" t="s">
        <v>32</v>
      </c>
      <c r="H9" s="32"/>
    </row>
    <row r="10" spans="1:8" ht="15" thickBot="1">
      <c r="A10" s="29"/>
      <c r="B10" s="3" t="s">
        <v>33</v>
      </c>
      <c r="C10" s="30">
        <v>1</v>
      </c>
      <c r="D10" s="30" t="s">
        <v>34</v>
      </c>
      <c r="E10" s="31">
        <v>2560</v>
      </c>
      <c r="F10" s="31">
        <f t="shared" si="0"/>
        <v>2560</v>
      </c>
      <c r="G10" s="2"/>
      <c r="H10" s="32"/>
    </row>
    <row r="11" spans="1:8" ht="15.6" thickTop="1" thickBot="1">
      <c r="A11" s="33"/>
      <c r="B11" s="34" t="s">
        <v>21</v>
      </c>
      <c r="C11" s="35"/>
      <c r="D11" s="35"/>
      <c r="E11" s="36"/>
      <c r="F11" s="37">
        <f>F6</f>
        <v>59280</v>
      </c>
      <c r="G11" s="38"/>
      <c r="H11" s="32"/>
    </row>
    <row r="12" spans="1:8" ht="15" thickTop="1">
      <c r="H12" s="32"/>
    </row>
    <row r="13" spans="1:8">
      <c r="H13" s="32"/>
    </row>
    <row r="14" spans="1:8">
      <c r="H14" s="32"/>
    </row>
    <row r="15" spans="1:8">
      <c r="H15" s="32"/>
    </row>
    <row r="16" spans="1:8">
      <c r="H16" s="32"/>
    </row>
    <row r="17" spans="8:8">
      <c r="H17" s="32"/>
    </row>
    <row r="18" spans="8:8" ht="15" thickBot="1">
      <c r="H18" s="32"/>
    </row>
    <row r="19" spans="8:8" ht="33.75" customHeight="1" thickTop="1" thickBot="1">
      <c r="H19" s="39"/>
    </row>
    <row r="20" spans="8:8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3"/>
  <sheetViews>
    <sheetView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43</v>
      </c>
      <c r="C6" s="25"/>
      <c r="D6" s="25"/>
      <c r="E6" s="26"/>
      <c r="F6" s="26">
        <f>SUBTOTAL(9,F7:F10)</f>
        <v>60100</v>
      </c>
      <c r="G6" s="27"/>
      <c r="H6" s="28"/>
    </row>
    <row r="7" spans="1:8" ht="57.6">
      <c r="A7" s="29"/>
      <c r="B7" s="3" t="s">
        <v>25</v>
      </c>
      <c r="C7" s="30">
        <v>1</v>
      </c>
      <c r="D7" s="30" t="s">
        <v>26</v>
      </c>
      <c r="E7" s="31">
        <v>53480</v>
      </c>
      <c r="F7" s="31">
        <f t="shared" ref="F7:F10" si="0">E7*C7</f>
        <v>53480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26</v>
      </c>
      <c r="F8" s="31">
        <f t="shared" si="0"/>
        <v>780</v>
      </c>
      <c r="G8" s="2" t="s">
        <v>30</v>
      </c>
      <c r="H8" s="32"/>
    </row>
    <row r="9" spans="1:8">
      <c r="A9" s="29"/>
      <c r="B9" s="3" t="s">
        <v>31</v>
      </c>
      <c r="C9" s="30">
        <v>40</v>
      </c>
      <c r="D9" s="30" t="s">
        <v>29</v>
      </c>
      <c r="E9" s="31">
        <v>82</v>
      </c>
      <c r="F9" s="31">
        <f t="shared" si="0"/>
        <v>3280</v>
      </c>
      <c r="G9" s="2" t="s">
        <v>32</v>
      </c>
      <c r="H9" s="32"/>
    </row>
    <row r="10" spans="1:8" ht="15" thickBot="1">
      <c r="A10" s="29"/>
      <c r="B10" s="3" t="s">
        <v>33</v>
      </c>
      <c r="C10" s="30">
        <v>1</v>
      </c>
      <c r="D10" s="30" t="s">
        <v>34</v>
      </c>
      <c r="E10" s="31">
        <v>2560</v>
      </c>
      <c r="F10" s="31">
        <f t="shared" si="0"/>
        <v>2560</v>
      </c>
      <c r="G10" s="2"/>
      <c r="H10" s="32"/>
    </row>
    <row r="11" spans="1:8" ht="15" thickTop="1">
      <c r="A11" s="23" t="s">
        <v>35</v>
      </c>
      <c r="B11" s="24" t="s">
        <v>44</v>
      </c>
      <c r="C11" s="25"/>
      <c r="D11" s="25"/>
      <c r="E11" s="26"/>
      <c r="F11" s="26">
        <f>SUBTOTAL(9,F12:F15)</f>
        <v>60100</v>
      </c>
      <c r="G11" s="27"/>
      <c r="H11" s="32"/>
    </row>
    <row r="12" spans="1:8" ht="57.6">
      <c r="A12" s="29"/>
      <c r="B12" s="3" t="s">
        <v>25</v>
      </c>
      <c r="C12" s="30">
        <v>1</v>
      </c>
      <c r="D12" s="30" t="s">
        <v>26</v>
      </c>
      <c r="E12" s="31">
        <v>53480</v>
      </c>
      <c r="F12" s="31">
        <f t="shared" ref="F12:F15" si="1">E12*C12</f>
        <v>53480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26</v>
      </c>
      <c r="F13" s="31">
        <f t="shared" si="1"/>
        <v>780</v>
      </c>
      <c r="G13" s="2" t="s">
        <v>30</v>
      </c>
      <c r="H13" s="32"/>
    </row>
    <row r="14" spans="1:8">
      <c r="A14" s="29"/>
      <c r="B14" s="3" t="s">
        <v>31</v>
      </c>
      <c r="C14" s="30">
        <v>40</v>
      </c>
      <c r="D14" s="30" t="s">
        <v>29</v>
      </c>
      <c r="E14" s="31">
        <v>82</v>
      </c>
      <c r="F14" s="31">
        <f t="shared" si="1"/>
        <v>3280</v>
      </c>
      <c r="G14" s="2" t="s">
        <v>32</v>
      </c>
      <c r="H14" s="32"/>
    </row>
    <row r="15" spans="1:8" ht="15" thickBot="1">
      <c r="A15" s="29"/>
      <c r="B15" s="3" t="s">
        <v>33</v>
      </c>
      <c r="C15" s="30">
        <v>1</v>
      </c>
      <c r="D15" s="30" t="s">
        <v>34</v>
      </c>
      <c r="E15" s="31">
        <v>2560</v>
      </c>
      <c r="F15" s="31">
        <f t="shared" si="1"/>
        <v>2560</v>
      </c>
      <c r="G15" s="2"/>
      <c r="H15" s="32"/>
    </row>
    <row r="16" spans="1:8" ht="15.6" thickTop="1" thickBot="1">
      <c r="A16" s="33"/>
      <c r="B16" s="34" t="s">
        <v>21</v>
      </c>
      <c r="C16" s="35"/>
      <c r="D16" s="35"/>
      <c r="E16" s="36"/>
      <c r="F16" s="37">
        <f>F6+F11</f>
        <v>120200</v>
      </c>
      <c r="G16" s="38"/>
      <c r="H16" s="32"/>
    </row>
    <row r="17" spans="8:8" ht="15" thickTop="1">
      <c r="H17" s="32"/>
    </row>
    <row r="18" spans="8:8">
      <c r="H18" s="32"/>
    </row>
    <row r="19" spans="8:8">
      <c r="H19" s="45"/>
    </row>
    <row r="20" spans="8:8">
      <c r="H20" s="32"/>
    </row>
    <row r="21" spans="8:8">
      <c r="H21" s="32"/>
    </row>
    <row r="22" spans="8:8">
      <c r="H22" s="32"/>
    </row>
    <row r="23" spans="8:8">
      <c r="H23" s="32"/>
    </row>
    <row r="24" spans="8:8">
      <c r="H24" s="32"/>
    </row>
    <row r="25" spans="8:8">
      <c r="H25" s="32"/>
    </row>
    <row r="26" spans="8:8">
      <c r="H26" s="32"/>
    </row>
    <row r="27" spans="8:8">
      <c r="H27" s="32"/>
    </row>
    <row r="28" spans="8:8">
      <c r="H28" s="32"/>
    </row>
    <row r="29" spans="8:8">
      <c r="H29" s="32"/>
    </row>
    <row r="30" spans="8:8">
      <c r="H30" s="32"/>
    </row>
    <row r="31" spans="8:8" ht="15" thickBot="1">
      <c r="H31" s="32"/>
    </row>
    <row r="32" spans="8:8" ht="33.75" customHeight="1" thickTop="1" thickBot="1">
      <c r="H32" s="39"/>
    </row>
    <row r="33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6"/>
  <sheetViews>
    <sheetView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45</v>
      </c>
      <c r="C6" s="25"/>
      <c r="D6" s="25"/>
      <c r="E6" s="26"/>
      <c r="F6" s="26">
        <f>SUBTOTAL(9,F7:F10)</f>
        <v>60100</v>
      </c>
      <c r="G6" s="27"/>
      <c r="H6" s="28"/>
    </row>
    <row r="7" spans="1:8" ht="57.6">
      <c r="A7" s="29"/>
      <c r="B7" s="3" t="s">
        <v>25</v>
      </c>
      <c r="C7" s="30">
        <v>1</v>
      </c>
      <c r="D7" s="30" t="s">
        <v>26</v>
      </c>
      <c r="E7" s="31">
        <v>53480</v>
      </c>
      <c r="F7" s="31">
        <f t="shared" ref="F7:F10" si="0">E7*C7</f>
        <v>53480</v>
      </c>
      <c r="G7" s="2" t="s">
        <v>46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26</v>
      </c>
      <c r="F8" s="31">
        <f t="shared" si="0"/>
        <v>780</v>
      </c>
      <c r="G8" s="2" t="s">
        <v>30</v>
      </c>
      <c r="H8" s="32"/>
    </row>
    <row r="9" spans="1:8">
      <c r="A9" s="29"/>
      <c r="B9" s="3" t="s">
        <v>31</v>
      </c>
      <c r="C9" s="30">
        <v>40</v>
      </c>
      <c r="D9" s="30" t="s">
        <v>29</v>
      </c>
      <c r="E9" s="31">
        <v>82</v>
      </c>
      <c r="F9" s="31">
        <f t="shared" si="0"/>
        <v>3280</v>
      </c>
      <c r="G9" s="2" t="s">
        <v>32</v>
      </c>
      <c r="H9" s="32"/>
    </row>
    <row r="10" spans="1:8" ht="15" thickBot="1">
      <c r="A10" s="29"/>
      <c r="B10" s="3" t="s">
        <v>33</v>
      </c>
      <c r="C10" s="30">
        <v>1</v>
      </c>
      <c r="D10" s="30" t="s">
        <v>34</v>
      </c>
      <c r="E10" s="31">
        <v>2560</v>
      </c>
      <c r="F10" s="31">
        <f t="shared" si="0"/>
        <v>2560</v>
      </c>
      <c r="G10" s="2"/>
      <c r="H10" s="32"/>
    </row>
    <row r="11" spans="1:8" ht="15" thickTop="1">
      <c r="A11" s="23" t="s">
        <v>35</v>
      </c>
      <c r="B11" s="24" t="s">
        <v>47</v>
      </c>
      <c r="C11" s="25"/>
      <c r="D11" s="25"/>
      <c r="E11" s="26"/>
      <c r="F11" s="26">
        <f>SUBTOTAL(9,F12:F15)</f>
        <v>60100</v>
      </c>
      <c r="G11" s="27"/>
      <c r="H11" s="32"/>
    </row>
    <row r="12" spans="1:8" ht="57.6">
      <c r="A12" s="29"/>
      <c r="B12" s="3" t="s">
        <v>25</v>
      </c>
      <c r="C12" s="30">
        <v>1</v>
      </c>
      <c r="D12" s="30" t="s">
        <v>26</v>
      </c>
      <c r="E12" s="31">
        <v>53480</v>
      </c>
      <c r="F12" s="31">
        <f t="shared" ref="F12:F15" si="1">E12*C12</f>
        <v>53480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26</v>
      </c>
      <c r="F13" s="31">
        <f t="shared" si="1"/>
        <v>780</v>
      </c>
      <c r="G13" s="2" t="s">
        <v>30</v>
      </c>
      <c r="H13" s="32"/>
    </row>
    <row r="14" spans="1:8">
      <c r="A14" s="29"/>
      <c r="B14" s="3" t="s">
        <v>31</v>
      </c>
      <c r="C14" s="30">
        <v>40</v>
      </c>
      <c r="D14" s="30" t="s">
        <v>29</v>
      </c>
      <c r="E14" s="31">
        <v>82</v>
      </c>
      <c r="F14" s="31">
        <f t="shared" si="1"/>
        <v>3280</v>
      </c>
      <c r="G14" s="2" t="s">
        <v>32</v>
      </c>
      <c r="H14" s="32"/>
    </row>
    <row r="15" spans="1:8" ht="15" thickBot="1">
      <c r="A15" s="29"/>
      <c r="B15" s="3" t="s">
        <v>33</v>
      </c>
      <c r="C15" s="30">
        <v>1</v>
      </c>
      <c r="D15" s="30" t="s">
        <v>34</v>
      </c>
      <c r="E15" s="31">
        <v>2560</v>
      </c>
      <c r="F15" s="31">
        <f t="shared" si="1"/>
        <v>2560</v>
      </c>
      <c r="G15" s="2"/>
      <c r="H15" s="32"/>
    </row>
    <row r="16" spans="1:8" ht="15" thickTop="1">
      <c r="A16" s="23" t="s">
        <v>38</v>
      </c>
      <c r="B16" s="24" t="s">
        <v>48</v>
      </c>
      <c r="C16" s="25"/>
      <c r="D16" s="25"/>
      <c r="E16" s="26"/>
      <c r="F16" s="26">
        <f>SUBTOTAL(9,F17:F20)</f>
        <v>60100</v>
      </c>
      <c r="G16" s="27"/>
      <c r="H16" s="32"/>
    </row>
    <row r="17" spans="1:8" ht="57.6">
      <c r="A17" s="29"/>
      <c r="B17" s="3" t="s">
        <v>25</v>
      </c>
      <c r="C17" s="30">
        <v>1</v>
      </c>
      <c r="D17" s="30" t="s">
        <v>26</v>
      </c>
      <c r="E17" s="31">
        <v>53480</v>
      </c>
      <c r="F17" s="31">
        <f t="shared" ref="F17:F20" si="2">E17*C17</f>
        <v>53480</v>
      </c>
      <c r="G17" s="2" t="s">
        <v>37</v>
      </c>
      <c r="H17" s="32"/>
    </row>
    <row r="18" spans="1:8">
      <c r="A18" s="29"/>
      <c r="B18" s="3" t="s">
        <v>28</v>
      </c>
      <c r="C18" s="30">
        <v>30</v>
      </c>
      <c r="D18" s="30" t="s">
        <v>29</v>
      </c>
      <c r="E18" s="31">
        <v>26</v>
      </c>
      <c r="F18" s="31">
        <f t="shared" si="2"/>
        <v>780</v>
      </c>
      <c r="G18" s="2" t="s">
        <v>30</v>
      </c>
      <c r="H18" s="32"/>
    </row>
    <row r="19" spans="1:8">
      <c r="A19" s="29"/>
      <c r="B19" s="3" t="s">
        <v>31</v>
      </c>
      <c r="C19" s="30">
        <v>40</v>
      </c>
      <c r="D19" s="30" t="s">
        <v>29</v>
      </c>
      <c r="E19" s="31">
        <v>82</v>
      </c>
      <c r="F19" s="31">
        <f t="shared" si="2"/>
        <v>3280</v>
      </c>
      <c r="G19" s="2" t="s">
        <v>32</v>
      </c>
      <c r="H19" s="45"/>
    </row>
    <row r="20" spans="1:8" ht="15" thickBot="1">
      <c r="A20" s="29"/>
      <c r="B20" s="3" t="s">
        <v>33</v>
      </c>
      <c r="C20" s="30">
        <v>1</v>
      </c>
      <c r="D20" s="30" t="s">
        <v>34</v>
      </c>
      <c r="E20" s="31">
        <v>2560</v>
      </c>
      <c r="F20" s="31">
        <f t="shared" si="2"/>
        <v>2560</v>
      </c>
      <c r="G20" s="2"/>
      <c r="H20" s="45"/>
    </row>
    <row r="21" spans="1:8" ht="15.6" thickTop="1" thickBot="1">
      <c r="A21" s="33"/>
      <c r="B21" s="34" t="s">
        <v>21</v>
      </c>
      <c r="C21" s="35"/>
      <c r="D21" s="35"/>
      <c r="E21" s="36"/>
      <c r="F21" s="37">
        <f>F16+F11+F6</f>
        <v>180300</v>
      </c>
      <c r="G21" s="38"/>
      <c r="H21" s="45"/>
    </row>
    <row r="22" spans="1:8" ht="15" thickTop="1">
      <c r="H22" s="45"/>
    </row>
    <row r="23" spans="1:8">
      <c r="H23" s="45"/>
    </row>
    <row r="24" spans="1:8">
      <c r="H24" s="45"/>
    </row>
    <row r="25" spans="1:8">
      <c r="H25" s="45"/>
    </row>
    <row r="26" spans="1:8">
      <c r="H26" s="45"/>
    </row>
    <row r="27" spans="1:8">
      <c r="H27" s="45"/>
    </row>
    <row r="28" spans="1:8">
      <c r="H28" s="45"/>
    </row>
    <row r="29" spans="1:8">
      <c r="H29" s="45"/>
    </row>
    <row r="30" spans="1:8">
      <c r="H30" s="45"/>
    </row>
    <row r="31" spans="1:8">
      <c r="H31" s="45"/>
    </row>
    <row r="32" spans="1:8">
      <c r="H32" s="45"/>
    </row>
    <row r="33" spans="8:8">
      <c r="H33" s="32"/>
    </row>
    <row r="34" spans="8:8">
      <c r="H34" s="32"/>
    </row>
    <row r="35" spans="8:8">
      <c r="H35" s="32"/>
    </row>
    <row r="36" spans="8:8">
      <c r="H36" s="32"/>
    </row>
    <row r="37" spans="8:8">
      <c r="H37" s="32"/>
    </row>
    <row r="38" spans="8:8">
      <c r="H38" s="32"/>
    </row>
    <row r="39" spans="8:8">
      <c r="H39" s="32"/>
    </row>
    <row r="40" spans="8:8">
      <c r="H40" s="32"/>
    </row>
    <row r="41" spans="8:8">
      <c r="H41" s="32"/>
    </row>
    <row r="42" spans="8:8">
      <c r="H42" s="32"/>
    </row>
    <row r="43" spans="8:8">
      <c r="H43" s="32"/>
    </row>
    <row r="44" spans="8:8" ht="15" thickBot="1">
      <c r="H44" s="32"/>
    </row>
    <row r="45" spans="8:8" ht="33.75" customHeight="1" thickTop="1" thickBot="1">
      <c r="H45" s="39"/>
    </row>
    <row r="46" spans="8:8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0"/>
  <sheetViews>
    <sheetView zoomScale="80" zoomScaleNormal="80" zoomScaleSheetLayoutView="80" workbookViewId="0">
      <selection sqref="A1:B1"/>
    </sheetView>
  </sheetViews>
  <sheetFormatPr defaultColWidth="9" defaultRowHeight="14.4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3.9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" thickTop="1">
      <c r="A6" s="23" t="s">
        <v>23</v>
      </c>
      <c r="B6" s="24" t="s">
        <v>49</v>
      </c>
      <c r="C6" s="25"/>
      <c r="D6" s="25"/>
      <c r="E6" s="26"/>
      <c r="F6" s="26">
        <f>SUBTOTAL(9,F7:F8)</f>
        <v>212720</v>
      </c>
      <c r="G6" s="27"/>
      <c r="H6" s="28"/>
    </row>
    <row r="7" spans="1:8">
      <c r="A7" s="29"/>
      <c r="B7" s="3" t="s">
        <v>50</v>
      </c>
      <c r="C7" s="30"/>
      <c r="D7" s="30"/>
      <c r="E7" s="31"/>
      <c r="F7" s="31">
        <v>19100</v>
      </c>
      <c r="G7" s="2"/>
      <c r="H7" s="32"/>
    </row>
    <row r="8" spans="1:8" ht="15" thickBot="1">
      <c r="A8" s="29"/>
      <c r="B8" s="3" t="s">
        <v>51</v>
      </c>
      <c r="C8" s="30"/>
      <c r="D8" s="30"/>
      <c r="E8" s="31"/>
      <c r="F8" s="31">
        <v>193620</v>
      </c>
      <c r="G8" s="2"/>
      <c r="H8" s="32"/>
    </row>
    <row r="9" spans="1:8" ht="33.75" customHeight="1" thickTop="1" thickBot="1">
      <c r="A9" s="33"/>
      <c r="B9" s="34" t="s">
        <v>21</v>
      </c>
      <c r="C9" s="35"/>
      <c r="D9" s="35"/>
      <c r="E9" s="36"/>
      <c r="F9" s="37">
        <f>F6</f>
        <v>212720</v>
      </c>
      <c r="G9" s="38"/>
      <c r="H9" s="39"/>
    </row>
    <row r="10" spans="1:8" ht="1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65" fitToHeight="0" orientation="landscape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4A409A-9D01-4CBE-B3C1-7DC9E6073B9D}"/>
</file>

<file path=customXml/itemProps2.xml><?xml version="1.0" encoding="utf-8"?>
<ds:datastoreItem xmlns:ds="http://schemas.openxmlformats.org/officeDocument/2006/customXml" ds:itemID="{1B8E4C13-150B-418D-8DD6-56A05DBE2FBF}"/>
</file>

<file path=customXml/itemProps3.xml><?xml version="1.0" encoding="utf-8"?>
<ds:datastoreItem xmlns:ds="http://schemas.openxmlformats.org/officeDocument/2006/customXml" ds:itemID="{48AEBBED-0AB9-44D5-85D5-4AB0921DC6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Antonín Štengl, AVETON s.r.o.</dc:creator>
  <cp:keywords/>
  <dc:description/>
  <cp:lastModifiedBy>Nováková, Lucie</cp:lastModifiedBy>
  <cp:revision/>
  <dcterms:created xsi:type="dcterms:W3CDTF">2005-05-25T07:14:24Z</dcterms:created>
  <dcterms:modified xsi:type="dcterms:W3CDTF">2024-06-03T14:58:22Z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